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S28 65" sheetId="1" r:id="rId1"/>
    <sheet name="Sheet1" sheetId="2" r:id="rId2"/>
  </sheets>
  <externalReferences>
    <externalReference r:id="rId3"/>
    <externalReference r:id="rId4"/>
  </externalReferences>
  <definedNames>
    <definedName name="OLE_LINK1" localSheetId="0">'CRS28 65'!$D$3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3"/>
</calcChain>
</file>

<file path=xl/sharedStrings.xml><?xml version="1.0" encoding="utf-8"?>
<sst xmlns="http://schemas.openxmlformats.org/spreadsheetml/2006/main" count="156" uniqueCount="96">
  <si>
    <t>Description</t>
  </si>
  <si>
    <t>01</t>
  </si>
  <si>
    <t>FRAME</t>
  </si>
  <si>
    <t>02</t>
  </si>
  <si>
    <t>03</t>
  </si>
  <si>
    <t>COVER</t>
  </si>
  <si>
    <t>04</t>
  </si>
  <si>
    <t>CAP</t>
  </si>
  <si>
    <t>05</t>
  </si>
  <si>
    <t>PIPE</t>
  </si>
  <si>
    <t>06</t>
  </si>
  <si>
    <t>CLAMP</t>
  </si>
  <si>
    <t>07</t>
  </si>
  <si>
    <t>PEDAL</t>
  </si>
  <si>
    <t>08</t>
  </si>
  <si>
    <t>09</t>
  </si>
  <si>
    <t>PLATE</t>
  </si>
  <si>
    <t>DECAL</t>
  </si>
  <si>
    <t>STUD BOLT</t>
  </si>
  <si>
    <t>SUPPORT</t>
  </si>
  <si>
    <t>BUSHING</t>
  </si>
  <si>
    <t>COUPLING</t>
  </si>
  <si>
    <t>MICROSWITCH</t>
  </si>
  <si>
    <t>PROTECTION</t>
  </si>
  <si>
    <t>BLADE</t>
  </si>
  <si>
    <t>GEARED MOTOR</t>
  </si>
  <si>
    <t>SCREW</t>
  </si>
  <si>
    <t>WASHER</t>
  </si>
  <si>
    <t>LOCK NUT</t>
  </si>
  <si>
    <t>NUT</t>
  </si>
  <si>
    <t>CAM WHEEL</t>
  </si>
  <si>
    <t>QTY</t>
  </si>
  <si>
    <t>ITEM</t>
  </si>
  <si>
    <t>SKU</t>
  </si>
  <si>
    <t>E88130</t>
  </si>
  <si>
    <t>E82391</t>
  </si>
  <si>
    <t>E82397</t>
  </si>
  <si>
    <t>E83499</t>
  </si>
  <si>
    <t>E83486</t>
  </si>
  <si>
    <t>E81441</t>
  </si>
  <si>
    <t>E88146</t>
  </si>
  <si>
    <t>E88255</t>
  </si>
  <si>
    <t>E83640</t>
  </si>
  <si>
    <t>E83163</t>
  </si>
  <si>
    <t>E82335</t>
  </si>
  <si>
    <t>E83183</t>
  </si>
  <si>
    <t>E82772</t>
  </si>
  <si>
    <t>E20090</t>
  </si>
  <si>
    <t>E82761</t>
  </si>
  <si>
    <t>E81017</t>
  </si>
  <si>
    <t>E86263</t>
  </si>
  <si>
    <t>E83795</t>
  </si>
  <si>
    <t>E83704</t>
  </si>
  <si>
    <t>E81874</t>
  </si>
  <si>
    <t>E83278</t>
  </si>
  <si>
    <t>E83833</t>
  </si>
  <si>
    <t>E81709</t>
  </si>
  <si>
    <t>E83550</t>
  </si>
  <si>
    <t>E83948</t>
  </si>
  <si>
    <t>E82773</t>
  </si>
  <si>
    <t>E81917</t>
  </si>
  <si>
    <t>E88295</t>
  </si>
  <si>
    <t>E83867</t>
  </si>
  <si>
    <t>E83827</t>
  </si>
  <si>
    <t>E83868</t>
  </si>
  <si>
    <t>Frame, CRS/DRS</t>
  </si>
  <si>
    <t>Plug</t>
  </si>
  <si>
    <t>Hose, 12 OD x L 100</t>
  </si>
  <si>
    <t>Clamp  DRS/CRS</t>
  </si>
  <si>
    <t>Accelerator control box</t>
  </si>
  <si>
    <t>Cover</t>
  </si>
  <si>
    <t>Decal, Tripla 65 Dash Board</t>
  </si>
  <si>
    <t>Bushing, Brass 32mm x 25mm x 10mm</t>
  </si>
  <si>
    <t>Squeegee shaft support</t>
  </si>
  <si>
    <t>squeegee lift microswitch, 15 amp</t>
  </si>
  <si>
    <t>Protection</t>
  </si>
  <si>
    <t>Geared motor</t>
  </si>
  <si>
    <t>Hex Bolt M6x20 Zinc</t>
  </si>
  <si>
    <t>Hex Bolt M6x25 Zinc</t>
  </si>
  <si>
    <t>Washer 6x12x1.6</t>
  </si>
  <si>
    <t>Hex Bolt 10x30 Zinc</t>
  </si>
  <si>
    <t>Oval Hd Phil Machine Screw M5x35 SS</t>
  </si>
  <si>
    <t>Hex Bolt M8x16 Zinc</t>
  </si>
  <si>
    <t>Lock Washer M8x13x2.2 Zinc</t>
  </si>
  <si>
    <t>Flat Washer M8x17x1.6 Zinc</t>
  </si>
  <si>
    <t>Flat Washer M6.5x24x2 Zinc</t>
  </si>
  <si>
    <t>Hex Bolt M8x25 Zinc</t>
  </si>
  <si>
    <t>Nyloc Hex Nut, M8 Zinc</t>
  </si>
  <si>
    <t>NyLoc Hex Nut, M6 Zinc</t>
  </si>
  <si>
    <t>Lock Washer M10x18x2.2 Zinc</t>
  </si>
  <si>
    <t>Flat Washer M10x21x2 Zinc</t>
  </si>
  <si>
    <t>Hex Bolt M8x20 Zinc</t>
  </si>
  <si>
    <t>Washer M4</t>
  </si>
  <si>
    <t>Nyloc Hex Nut, M4x6 Zinc</t>
  </si>
  <si>
    <t>Hex Bolt M8x45 Zinc</t>
  </si>
  <si>
    <t>External Serrated Lock Washer M8 Zinc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</si>
</sst>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1"/>
  <sheetViews>
    <sheetView workbookViewId="0">
      <selection activeCell="H3" sqref="H3:H51"/>
    </sheetView>
  </sheetViews>
  <sheetFormatPr defaultRowHeight="12.75"/>
  <cols>
    <col min="2" max="3" width="8.140625" customWidth="1"/>
    <col min="4" max="4" width="14.7109375" customWidth="1"/>
    <col min="5" max="5" width="13" style="6" customWidth="1"/>
    <col min="6" max="6" width="21" customWidth="1"/>
    <col min="8" max="8" width="37.5703125" customWidth="1"/>
  </cols>
  <sheetData>
    <row r="2" spans="2:8" ht="14.25">
      <c r="B2" t="s">
        <v>32</v>
      </c>
      <c r="D2" t="s">
        <v>33</v>
      </c>
      <c r="E2" s="4" t="s">
        <v>31</v>
      </c>
      <c r="F2" s="1" t="s">
        <v>0</v>
      </c>
    </row>
    <row r="3" spans="2:8">
      <c r="B3" s="2" t="s">
        <v>1</v>
      </c>
      <c r="C3" s="3">
        <v>209909</v>
      </c>
      <c r="D3" s="7">
        <f>IF(ISNA(VLOOKUP(C3,[1]Sheet2!$F$2:$I$17496,4,FALSE))=TRUE,(C3),(LEFT(VLOOKUP(C3,[1]Sheet2!$F$2:$I$17496,4,FALSE),6)))</f>
        <v>209909</v>
      </c>
      <c r="E3" s="5">
        <v>1</v>
      </c>
      <c r="F3" s="2" t="s">
        <v>2</v>
      </c>
      <c r="H3" s="7" t="str">
        <f>IFERROR(VLOOKUP(TRIM(C3),[2]!Table_Query_from_BetcoViews[[AlternateID]:[ItemDescr2]],5,FALSE),F3)</f>
        <v>FRAME</v>
      </c>
    </row>
    <row r="4" spans="2:8">
      <c r="B4" s="2" t="s">
        <v>3</v>
      </c>
      <c r="C4" s="3">
        <v>407633</v>
      </c>
      <c r="D4" s="7" t="str">
        <f>IF(ISNA(VLOOKUP(C4,[1]Sheet2!$F$2:$I$17496,4,FALSE))=TRUE,(C4),(LEFT(VLOOKUP(C4,[1]Sheet2!$F$2:$I$17496,4,FALSE),6)))</f>
        <v>E88130</v>
      </c>
      <c r="E4" s="5">
        <v>1</v>
      </c>
      <c r="F4" s="2" t="s">
        <v>2</v>
      </c>
      <c r="H4" s="7" t="str">
        <f>IFERROR(VLOOKUP(TRIM(C4),[2]!Table_Query_from_BetcoViews[[AlternateID]:[ItemDescr2]],5,FALSE),F4)</f>
        <v>Frame, CRS/DRS</v>
      </c>
    </row>
    <row r="5" spans="2:8">
      <c r="B5" s="2" t="s">
        <v>4</v>
      </c>
      <c r="C5" s="3">
        <v>206752</v>
      </c>
      <c r="D5" s="7">
        <f>IF(ISNA(VLOOKUP(C5,[1]Sheet2!$F$2:$I$17496,4,FALSE))=TRUE,(C5),(LEFT(VLOOKUP(C5,[1]Sheet2!$F$2:$I$17496,4,FALSE),6)))</f>
        <v>206752</v>
      </c>
      <c r="E5" s="5">
        <v>1</v>
      </c>
      <c r="F5" s="2" t="s">
        <v>5</v>
      </c>
      <c r="H5" s="7" t="str">
        <f>IFERROR(VLOOKUP(TRIM(C5),[2]!Table_Query_from_BetcoViews[[AlternateID]:[ItemDescr2]],5,FALSE),F5)</f>
        <v>COVER</v>
      </c>
    </row>
    <row r="6" spans="2:8">
      <c r="B6" s="2" t="s">
        <v>6</v>
      </c>
      <c r="C6" s="3">
        <v>400651</v>
      </c>
      <c r="D6" s="7" t="str">
        <f>IF(ISNA(VLOOKUP(C6,[1]Sheet2!$F$2:$I$17496,4,FALSE))=TRUE,(C6),(LEFT(VLOOKUP(C6,[1]Sheet2!$F$2:$I$17496,4,FALSE),6)))</f>
        <v>E82391</v>
      </c>
      <c r="E6" s="5">
        <v>1</v>
      </c>
      <c r="F6" s="2" t="s">
        <v>7</v>
      </c>
      <c r="H6" s="7" t="str">
        <f>IFERROR(VLOOKUP(TRIM(C6),[2]!Table_Query_from_BetcoViews[[AlternateID]:[ItemDescr2]],5,FALSE),F6)</f>
        <v>Plug</v>
      </c>
    </row>
    <row r="7" spans="2:8">
      <c r="B7" s="2" t="s">
        <v>8</v>
      </c>
      <c r="C7" s="3">
        <v>209551</v>
      </c>
      <c r="D7" s="7" t="str">
        <f>IF(ISNA(VLOOKUP(C7,[1]Sheet2!$F$2:$I$17496,4,FALSE))=TRUE,(C7),(LEFT(VLOOKUP(C7,[1]Sheet2!$F$2:$I$17496,4,FALSE),6)))</f>
        <v>E82397</v>
      </c>
      <c r="E7" s="5">
        <v>1</v>
      </c>
      <c r="F7" s="2" t="s">
        <v>9</v>
      </c>
      <c r="H7" s="7" t="str">
        <f>IFERROR(VLOOKUP(TRIM(C7),[2]!Table_Query_from_BetcoViews[[AlternateID]:[ItemDescr2]],5,FALSE),F7)</f>
        <v>Hose, 12 OD x L 100</v>
      </c>
    </row>
    <row r="8" spans="2:8">
      <c r="B8" s="2" t="s">
        <v>10</v>
      </c>
      <c r="C8" s="3">
        <v>410297</v>
      </c>
      <c r="D8" s="7" t="str">
        <f>IF(ISNA(VLOOKUP(C8,[1]Sheet2!$F$2:$I$17496,4,FALSE))=TRUE,(C8),(LEFT(VLOOKUP(C8,[1]Sheet2!$F$2:$I$17496,4,FALSE),6)))</f>
        <v>E83499</v>
      </c>
      <c r="E8" s="5">
        <v>1</v>
      </c>
      <c r="F8" s="2" t="s">
        <v>11</v>
      </c>
      <c r="H8" s="7" t="str">
        <f>IFERROR(VLOOKUP(TRIM(C8),[2]!Table_Query_from_BetcoViews[[AlternateID]:[ItemDescr2]],5,FALSE),F8)</f>
        <v>Clamp  DRS/CRS</v>
      </c>
    </row>
    <row r="9" spans="2:8">
      <c r="B9" s="2" t="s">
        <v>12</v>
      </c>
      <c r="C9" s="3">
        <v>410479</v>
      </c>
      <c r="D9" s="7" t="str">
        <f>IF(ISNA(VLOOKUP(C9,[1]Sheet2!$F$2:$I$17496,4,FALSE))=TRUE,(C9),(LEFT(VLOOKUP(C9,[1]Sheet2!$F$2:$I$17496,4,FALSE),6)))</f>
        <v>E83486</v>
      </c>
      <c r="E9" s="5">
        <v>1</v>
      </c>
      <c r="F9" s="2" t="s">
        <v>13</v>
      </c>
      <c r="H9" s="7" t="str">
        <f>IFERROR(VLOOKUP(TRIM(C9),[2]!Table_Query_from_BetcoViews[[AlternateID]:[ItemDescr2]],5,FALSE),F9)</f>
        <v>Accelerator control box</v>
      </c>
    </row>
    <row r="10" spans="2:8">
      <c r="B10" s="2" t="s">
        <v>14</v>
      </c>
      <c r="C10" s="3">
        <v>400792</v>
      </c>
      <c r="D10" s="7" t="str">
        <f>IF(ISNA(VLOOKUP(C10,[1]Sheet2!$F$2:$I$17496,4,FALSE))=TRUE,(C10),(LEFT(VLOOKUP(C10,[1]Sheet2!$F$2:$I$17496,4,FALSE),6)))</f>
        <v>E81441</v>
      </c>
      <c r="E10" s="5">
        <v>1</v>
      </c>
      <c r="F10" s="2" t="s">
        <v>5</v>
      </c>
      <c r="H10" s="7" t="str">
        <f>IFERROR(VLOOKUP(TRIM(C10),[2]!Table_Query_from_BetcoViews[[AlternateID]:[ItemDescr2]],5,FALSE),F10)</f>
        <v>Cover</v>
      </c>
    </row>
    <row r="11" spans="2:8">
      <c r="B11" s="2" t="s">
        <v>15</v>
      </c>
      <c r="C11" s="3">
        <v>400791</v>
      </c>
      <c r="D11" s="7">
        <f>IF(ISNA(VLOOKUP(C11,[1]Sheet2!$F$2:$I$17496,4,FALSE))=TRUE,(C11),(LEFT(VLOOKUP(C11,[1]Sheet2!$F$2:$I$17496,4,FALSE),6)))</f>
        <v>400791</v>
      </c>
      <c r="E11" s="5">
        <v>1</v>
      </c>
      <c r="F11" s="2" t="s">
        <v>5</v>
      </c>
      <c r="H11" s="7" t="str">
        <f>IFERROR(VLOOKUP(TRIM(C11),[2]!Table_Query_from_BetcoViews[[AlternateID]:[ItemDescr2]],5,FALSE),F11)</f>
        <v>COVER</v>
      </c>
    </row>
    <row r="12" spans="2:8">
      <c r="B12" s="3">
        <v>10</v>
      </c>
      <c r="C12" s="3">
        <v>206755</v>
      </c>
      <c r="D12" s="7">
        <f>IF(ISNA(VLOOKUP(C12,[1]Sheet2!$F$2:$I$17496,4,FALSE))=TRUE,(C12),(LEFT(VLOOKUP(C12,[1]Sheet2!$F$2:$I$17496,4,FALSE),6)))</f>
        <v>206755</v>
      </c>
      <c r="E12" s="5">
        <v>1</v>
      </c>
      <c r="F12" s="2" t="s">
        <v>16</v>
      </c>
      <c r="H12" s="7" t="str">
        <f>IFERROR(VLOOKUP(TRIM(C12),[2]!Table_Query_from_BetcoViews[[AlternateID]:[ItemDescr2]],5,FALSE),F12)</f>
        <v>PLATE</v>
      </c>
    </row>
    <row r="13" spans="2:8">
      <c r="B13" s="3">
        <v>11</v>
      </c>
      <c r="C13" s="3">
        <v>405006</v>
      </c>
      <c r="D13" s="7" t="str">
        <f>IF(ISNA(VLOOKUP(C13,[1]Sheet2!$F$2:$I$17496,4,FALSE))=TRUE,(C13),(LEFT(VLOOKUP(C13,[1]Sheet2!$F$2:$I$17496,4,FALSE),6)))</f>
        <v>E88146</v>
      </c>
      <c r="E13" s="5">
        <v>1</v>
      </c>
      <c r="F13" s="2" t="s">
        <v>17</v>
      </c>
      <c r="H13" s="7" t="str">
        <f>IFERROR(VLOOKUP(TRIM(C13),[2]!Table_Query_from_BetcoViews[[AlternateID]:[ItemDescr2]],5,FALSE),F13)</f>
        <v>Decal, Tripla 65 Dash Board</v>
      </c>
    </row>
    <row r="14" spans="2:8">
      <c r="B14" s="3">
        <v>12</v>
      </c>
      <c r="C14" s="3">
        <v>206766</v>
      </c>
      <c r="D14" s="7">
        <f>IF(ISNA(VLOOKUP(C14,[1]Sheet2!$F$2:$I$17496,4,FALSE))=TRUE,(C14),(LEFT(VLOOKUP(C14,[1]Sheet2!$F$2:$I$17496,4,FALSE),6)))</f>
        <v>206766</v>
      </c>
      <c r="E14" s="5">
        <v>2</v>
      </c>
      <c r="F14" s="2" t="s">
        <v>18</v>
      </c>
      <c r="H14" s="7" t="str">
        <f>IFERROR(VLOOKUP(TRIM(C14),[2]!Table_Query_from_BetcoViews[[AlternateID]:[ItemDescr2]],5,FALSE),F14)</f>
        <v>STUD BOLT</v>
      </c>
    </row>
    <row r="15" spans="2:8">
      <c r="B15" s="3">
        <v>13</v>
      </c>
      <c r="C15" s="3">
        <v>400769</v>
      </c>
      <c r="D15" s="7">
        <f>IF(ISNA(VLOOKUP(C15,[1]Sheet2!$F$2:$I$17496,4,FALSE))=TRUE,(C15),(LEFT(VLOOKUP(C15,[1]Sheet2!$F$2:$I$17496,4,FALSE),6)))</f>
        <v>400769</v>
      </c>
      <c r="E15" s="5">
        <v>1</v>
      </c>
      <c r="F15" s="2" t="s">
        <v>19</v>
      </c>
      <c r="H15" s="7" t="str">
        <f>IFERROR(VLOOKUP(TRIM(C15),[2]!Table_Query_from_BetcoViews[[AlternateID]:[ItemDescr2]],5,FALSE),F15)</f>
        <v>SUPPORT</v>
      </c>
    </row>
    <row r="16" spans="2:8">
      <c r="B16" s="3">
        <v>14</v>
      </c>
      <c r="C16" s="3">
        <v>408040</v>
      </c>
      <c r="D16" s="7" t="str">
        <f>IF(ISNA(VLOOKUP(C16,[1]Sheet2!$F$2:$I$17496,4,FALSE))=TRUE,(C16),(LEFT(VLOOKUP(C16,[1]Sheet2!$F$2:$I$17496,4,FALSE),6)))</f>
        <v>E88255</v>
      </c>
      <c r="E16" s="5">
        <v>1</v>
      </c>
      <c r="F16" s="2" t="s">
        <v>20</v>
      </c>
      <c r="H16" s="7" t="str">
        <f>IFERROR(VLOOKUP(TRIM(C16),[2]!Table_Query_from_BetcoViews[[AlternateID]:[ItemDescr2]],5,FALSE),F16)</f>
        <v>Bushing, Brass 32mm x 25mm x 10mm</v>
      </c>
    </row>
    <row r="17" spans="2:8">
      <c r="B17" s="3">
        <v>15</v>
      </c>
      <c r="C17" s="3">
        <v>203626</v>
      </c>
      <c r="D17" s="7" t="str">
        <f>IF(ISNA(VLOOKUP(C17,[1]Sheet2!$F$2:$I$17496,4,FALSE))=TRUE,(C17),(LEFT(VLOOKUP(C17,[1]Sheet2!$F$2:$I$17496,4,FALSE),6)))</f>
        <v>E83640</v>
      </c>
      <c r="E17" s="5">
        <v>1</v>
      </c>
      <c r="F17" s="2" t="s">
        <v>21</v>
      </c>
      <c r="H17" s="7" t="str">
        <f>IFERROR(VLOOKUP(TRIM(C17),[2]!Table_Query_from_BetcoViews[[AlternateID]:[ItemDescr2]],5,FALSE),F17)</f>
        <v>Squeegee shaft support</v>
      </c>
    </row>
    <row r="18" spans="2:8">
      <c r="B18" s="3">
        <v>16</v>
      </c>
      <c r="C18" s="3">
        <v>206674</v>
      </c>
      <c r="D18" s="7">
        <f>IF(ISNA(VLOOKUP(C18,[1]Sheet2!$F$2:$I$17496,4,FALSE))=TRUE,(C18),(LEFT(VLOOKUP(C18,[1]Sheet2!$F$2:$I$17496,4,FALSE),6)))</f>
        <v>206674</v>
      </c>
      <c r="E18" s="5">
        <v>1</v>
      </c>
      <c r="F18" s="2" t="s">
        <v>19</v>
      </c>
      <c r="H18" s="7" t="str">
        <f>IFERROR(VLOOKUP(TRIM(C18),[2]!Table_Query_from_BetcoViews[[AlternateID]:[ItemDescr2]],5,FALSE),F18)</f>
        <v>SUPPORT</v>
      </c>
    </row>
    <row r="19" spans="2:8">
      <c r="B19" s="3">
        <v>17</v>
      </c>
      <c r="C19" s="3">
        <v>409493</v>
      </c>
      <c r="D19" s="7" t="str">
        <f>IF(ISNA(VLOOKUP(C19,[1]Sheet2!$F$2:$I$17496,4,FALSE))=TRUE,(C19),(LEFT(VLOOKUP(C19,[1]Sheet2!$F$2:$I$17496,4,FALSE),6)))</f>
        <v>E83163</v>
      </c>
      <c r="E19" s="5">
        <v>1</v>
      </c>
      <c r="F19" s="2" t="s">
        <v>22</v>
      </c>
      <c r="H19" s="7" t="str">
        <f>IFERROR(VLOOKUP(TRIM(C19),[2]!Table_Query_from_BetcoViews[[AlternateID]:[ItemDescr2]],5,FALSE),F19)</f>
        <v>squeegee lift microswitch, 15 amp</v>
      </c>
    </row>
    <row r="20" spans="2:8">
      <c r="B20" s="3">
        <v>18</v>
      </c>
      <c r="C20" s="3">
        <v>400631</v>
      </c>
      <c r="D20" s="7" t="str">
        <f>IF(ISNA(VLOOKUP(C20,[1]Sheet2!$F$2:$I$17496,4,FALSE))=TRUE,(C20),(LEFT(VLOOKUP(C20,[1]Sheet2!$F$2:$I$17496,4,FALSE),6)))</f>
        <v>E82335</v>
      </c>
      <c r="E20" s="5">
        <v>1</v>
      </c>
      <c r="F20" s="2" t="s">
        <v>23</v>
      </c>
      <c r="H20" s="7" t="str">
        <f>IFERROR(VLOOKUP(TRIM(C20),[2]!Table_Query_from_BetcoViews[[AlternateID]:[ItemDescr2]],5,FALSE),F20)</f>
        <v>Protection</v>
      </c>
    </row>
    <row r="21" spans="2:8">
      <c r="B21" s="3">
        <v>19</v>
      </c>
      <c r="C21" s="3">
        <v>206675</v>
      </c>
      <c r="D21" s="7">
        <f>IF(ISNA(VLOOKUP(C21,[1]Sheet2!$F$2:$I$17496,4,FALSE))=TRUE,(C21),(LEFT(VLOOKUP(C21,[1]Sheet2!$F$2:$I$17496,4,FALSE),6)))</f>
        <v>206675</v>
      </c>
      <c r="E21" s="5">
        <v>1</v>
      </c>
      <c r="F21" s="2" t="s">
        <v>24</v>
      </c>
      <c r="H21" s="7" t="str">
        <f>IFERROR(VLOOKUP(TRIM(C21),[2]!Table_Query_from_BetcoViews[[AlternateID]:[ItemDescr2]],5,FALSE),F21)</f>
        <v>BLADE</v>
      </c>
    </row>
    <row r="22" spans="2:8">
      <c r="B22" s="3">
        <v>20</v>
      </c>
      <c r="C22" s="3">
        <v>400770</v>
      </c>
      <c r="D22" s="7">
        <f>IF(ISNA(VLOOKUP(C22,[1]Sheet2!$F$2:$I$17496,4,FALSE))=TRUE,(C22),(LEFT(VLOOKUP(C22,[1]Sheet2!$F$2:$I$17496,4,FALSE),6)))</f>
        <v>400770</v>
      </c>
      <c r="E22" s="5">
        <v>1</v>
      </c>
      <c r="F22" s="2" t="s">
        <v>5</v>
      </c>
      <c r="H22" s="7" t="str">
        <f>IFERROR(VLOOKUP(TRIM(C22),[2]!Table_Query_from_BetcoViews[[AlternateID]:[ItemDescr2]],5,FALSE),F22)</f>
        <v>COVER</v>
      </c>
    </row>
    <row r="23" spans="2:8">
      <c r="B23" s="3">
        <v>21</v>
      </c>
      <c r="C23" s="3">
        <v>407755</v>
      </c>
      <c r="D23" s="7" t="str">
        <f>IF(ISNA(VLOOKUP(C23,[1]Sheet2!$F$2:$I$17496,4,FALSE))=TRUE,(C23),(LEFT(VLOOKUP(C23,[1]Sheet2!$F$2:$I$17496,4,FALSE),6)))</f>
        <v>E83183</v>
      </c>
      <c r="E23" s="5">
        <v>1</v>
      </c>
      <c r="F23" s="2" t="s">
        <v>25</v>
      </c>
      <c r="H23" s="7" t="str">
        <f>IFERROR(VLOOKUP(TRIM(C23),[2]!Table_Query_from_BetcoViews[[AlternateID]:[ItemDescr2]],5,FALSE),F23)</f>
        <v>Geared motor</v>
      </c>
    </row>
    <row r="24" spans="2:8">
      <c r="B24" s="3">
        <v>22</v>
      </c>
      <c r="C24" s="3">
        <v>407666</v>
      </c>
      <c r="D24" s="7" t="str">
        <f>IF(ISNA(VLOOKUP(C24,[1]Sheet2!$F$2:$I$17496,4,FALSE))=TRUE,(C24),(LEFT(VLOOKUP(C24,[1]Sheet2!$F$2:$I$17496,4,FALSE),6)))</f>
        <v>E82772</v>
      </c>
      <c r="F24" s="2" t="s">
        <v>26</v>
      </c>
      <c r="H24" s="7" t="str">
        <f>IFERROR(VLOOKUP(TRIM(C24),[2]!Table_Query_from_BetcoViews[[AlternateID]:[ItemDescr2]],5,FALSE),F24)</f>
        <v>Hex Bolt M6x20 Zinc</v>
      </c>
    </row>
    <row r="25" spans="2:8">
      <c r="B25" s="3">
        <v>23</v>
      </c>
      <c r="C25" s="3">
        <v>407669</v>
      </c>
      <c r="D25" s="7" t="str">
        <f>IF(ISNA(VLOOKUP(C25,[1]Sheet2!$F$2:$I$17496,4,FALSE))=TRUE,(C25),(LEFT(VLOOKUP(C25,[1]Sheet2!$F$2:$I$17496,4,FALSE),6)))</f>
        <v>E20090</v>
      </c>
      <c r="F25" s="2" t="s">
        <v>26</v>
      </c>
      <c r="H25" s="7" t="str">
        <f>IFERROR(VLOOKUP(TRIM(C25),[2]!Table_Query_from_BetcoViews[[AlternateID]:[ItemDescr2]],5,FALSE),F25)</f>
        <v>Hex Bolt M6x25 Zinc</v>
      </c>
    </row>
    <row r="26" spans="2:8">
      <c r="B26" s="3">
        <v>24</v>
      </c>
      <c r="C26" s="3">
        <v>409156</v>
      </c>
      <c r="D26" s="7" t="str">
        <f>IF(ISNA(VLOOKUP(C26,[1]Sheet2!$F$2:$I$17496,4,FALSE))=TRUE,(C26),(LEFT(VLOOKUP(C26,[1]Sheet2!$F$2:$I$17496,4,FALSE),6)))</f>
        <v>E82761</v>
      </c>
      <c r="F26" s="2" t="s">
        <v>27</v>
      </c>
      <c r="H26" s="7" t="str">
        <f>IFERROR(VLOOKUP(TRIM(C26),[2]!Table_Query_from_BetcoViews[[AlternateID]:[ItemDescr2]],5,FALSE),F26)</f>
        <v>Washer 6x12x1.6</v>
      </c>
    </row>
    <row r="27" spans="2:8">
      <c r="B27" s="3">
        <v>25</v>
      </c>
      <c r="C27" s="3">
        <v>408712</v>
      </c>
      <c r="D27" s="7" t="str">
        <f>IF(ISNA(VLOOKUP(C27,[1]Sheet2!$F$2:$I$17496,4,FALSE))=TRUE,(C27),(LEFT(VLOOKUP(C27,[1]Sheet2!$F$2:$I$17496,4,FALSE),6)))</f>
        <v>E81017</v>
      </c>
      <c r="F27" s="2" t="s">
        <v>26</v>
      </c>
      <c r="H27" s="7" t="str">
        <f>IFERROR(VLOOKUP(TRIM(C27),[2]!Table_Query_from_BetcoViews[[AlternateID]:[ItemDescr2]],5,FALSE),F27)</f>
        <v>Hex Bolt 10x30 Zinc</v>
      </c>
    </row>
    <row r="28" spans="2:8">
      <c r="B28" s="3">
        <v>50</v>
      </c>
      <c r="C28" s="3">
        <v>408517</v>
      </c>
      <c r="D28" s="7" t="str">
        <f>IF(ISNA(VLOOKUP(C28,[1]Sheet2!$F$2:$I$17496,4,FALSE))=TRUE,(C28),(LEFT(VLOOKUP(C28,[1]Sheet2!$F$2:$I$17496,4,FALSE),6)))</f>
        <v>E86263</v>
      </c>
      <c r="F28" s="2" t="s">
        <v>26</v>
      </c>
      <c r="H28" s="7" t="str">
        <f>IFERROR(VLOOKUP(TRIM(C28),[2]!Table_Query_from_BetcoViews[[AlternateID]:[ItemDescr2]],5,FALSE),F28)</f>
        <v>Oval Hd Phil Machine Screw M5x35 SS</v>
      </c>
    </row>
    <row r="29" spans="2:8">
      <c r="B29" s="3">
        <v>52</v>
      </c>
      <c r="C29" s="3">
        <v>408870</v>
      </c>
      <c r="D29" s="7">
        <f>IF(ISNA(VLOOKUP(C29,[1]Sheet2!$F$2:$I$17496,4,FALSE))=TRUE,(C29),(LEFT(VLOOKUP(C29,[1]Sheet2!$F$2:$I$17496,4,FALSE),6)))</f>
        <v>408870</v>
      </c>
      <c r="F29" s="2" t="s">
        <v>26</v>
      </c>
      <c r="H29" s="7" t="str">
        <f>IFERROR(VLOOKUP(TRIM(C29),[2]!Table_Query_from_BetcoViews[[AlternateID]:[ItemDescr2]],5,FALSE),F29)</f>
        <v>SCREW</v>
      </c>
    </row>
    <row r="30" spans="2:8">
      <c r="B30" s="3">
        <v>53</v>
      </c>
      <c r="C30" s="3">
        <v>408669</v>
      </c>
      <c r="D30" s="7" t="str">
        <f>IF(ISNA(VLOOKUP(C30,[1]Sheet2!$F$2:$I$17496,4,FALSE))=TRUE,(C30),(LEFT(VLOOKUP(C30,[1]Sheet2!$F$2:$I$17496,4,FALSE),6)))</f>
        <v>E83795</v>
      </c>
      <c r="F30" s="2" t="s">
        <v>26</v>
      </c>
      <c r="H30" s="7" t="str">
        <f>IFERROR(VLOOKUP(TRIM(C30),[2]!Table_Query_from_BetcoViews[[AlternateID]:[ItemDescr2]],5,FALSE),F30)</f>
        <v>Hex Bolt M8x16 Zinc</v>
      </c>
    </row>
    <row r="31" spans="2:8">
      <c r="B31" s="3">
        <v>54</v>
      </c>
      <c r="C31" s="3">
        <v>409181</v>
      </c>
      <c r="D31" s="7" t="str">
        <f>IF(ISNA(VLOOKUP(C31,[1]Sheet2!$F$2:$I$17496,4,FALSE))=TRUE,(C31),(LEFT(VLOOKUP(C31,[1]Sheet2!$F$2:$I$17496,4,FALSE),6)))</f>
        <v>E83704</v>
      </c>
      <c r="F31" s="2" t="s">
        <v>27</v>
      </c>
      <c r="H31" s="7" t="str">
        <f>IFERROR(VLOOKUP(TRIM(C31),[2]!Table_Query_from_BetcoViews[[AlternateID]:[ItemDescr2]],5,FALSE),F31)</f>
        <v>Lock Washer M8x13x2.2 Zinc</v>
      </c>
    </row>
    <row r="32" spans="2:8">
      <c r="B32" s="3">
        <v>55</v>
      </c>
      <c r="C32" s="3">
        <v>409175</v>
      </c>
      <c r="D32" s="7" t="str">
        <f>IF(ISNA(VLOOKUP(C32,[1]Sheet2!$F$2:$I$17496,4,FALSE))=TRUE,(C32),(LEFT(VLOOKUP(C32,[1]Sheet2!$F$2:$I$17496,4,FALSE),6)))</f>
        <v>E81874</v>
      </c>
      <c r="F32" s="2" t="s">
        <v>27</v>
      </c>
      <c r="H32" s="7" t="str">
        <f>IFERROR(VLOOKUP(TRIM(C32),[2]!Table_Query_from_BetcoViews[[AlternateID]:[ItemDescr2]],5,FALSE),F32)</f>
        <v>Flat Washer M8x17x1.6 Zinc</v>
      </c>
    </row>
    <row r="33" spans="2:8">
      <c r="B33" s="3">
        <v>56</v>
      </c>
      <c r="C33" s="3">
        <v>407666</v>
      </c>
      <c r="D33" s="7" t="str">
        <f>IF(ISNA(VLOOKUP(C33,[1]Sheet2!$F$2:$I$17496,4,FALSE))=TRUE,(C33),(LEFT(VLOOKUP(C33,[1]Sheet2!$F$2:$I$17496,4,FALSE),6)))</f>
        <v>E82772</v>
      </c>
      <c r="F33" s="2" t="s">
        <v>26</v>
      </c>
      <c r="H33" s="7" t="str">
        <f>IFERROR(VLOOKUP(TRIM(C33),[2]!Table_Query_from_BetcoViews[[AlternateID]:[ItemDescr2]],5,FALSE),F33)</f>
        <v>Hex Bolt M6x20 Zinc</v>
      </c>
    </row>
    <row r="34" spans="2:8">
      <c r="B34" s="3">
        <v>57</v>
      </c>
      <c r="C34" s="3">
        <v>409162</v>
      </c>
      <c r="D34" s="7" t="str">
        <f>IF(ISNA(VLOOKUP(C34,[1]Sheet2!$F$2:$I$17496,4,FALSE))=TRUE,(C34),(LEFT(VLOOKUP(C34,[1]Sheet2!$F$2:$I$17496,4,FALSE),6)))</f>
        <v>E83278</v>
      </c>
      <c r="F34" s="2" t="s">
        <v>27</v>
      </c>
      <c r="H34" s="7" t="str">
        <f>IFERROR(VLOOKUP(TRIM(C34),[2]!Table_Query_from_BetcoViews[[AlternateID]:[ItemDescr2]],5,FALSE),F34)</f>
        <v>Flat Washer M6.5x24x2 Zinc</v>
      </c>
    </row>
    <row r="35" spans="2:8">
      <c r="B35" s="3">
        <v>58</v>
      </c>
      <c r="C35" s="3">
        <v>408674</v>
      </c>
      <c r="D35" s="7" t="str">
        <f>IF(ISNA(VLOOKUP(C35,[1]Sheet2!$F$2:$I$17496,4,FALSE))=TRUE,(C35),(LEFT(VLOOKUP(C35,[1]Sheet2!$F$2:$I$17496,4,FALSE),6)))</f>
        <v>E83833</v>
      </c>
      <c r="F35" s="2" t="s">
        <v>26</v>
      </c>
      <c r="H35" s="7" t="str">
        <f>IFERROR(VLOOKUP(TRIM(C35),[2]!Table_Query_from_BetcoViews[[AlternateID]:[ItemDescr2]],5,FALSE),F35)</f>
        <v>Hex Bolt M8x25 Zinc</v>
      </c>
    </row>
    <row r="36" spans="2:8">
      <c r="B36" s="3">
        <v>59</v>
      </c>
      <c r="C36" s="3">
        <v>409085</v>
      </c>
      <c r="D36" s="7" t="str">
        <f>IF(ISNA(VLOOKUP(C36,[1]Sheet2!$F$2:$I$17496,4,FALSE))=TRUE,(C36),(LEFT(VLOOKUP(C36,[1]Sheet2!$F$2:$I$17496,4,FALSE),6)))</f>
        <v>E81709</v>
      </c>
      <c r="F36" s="2" t="s">
        <v>28</v>
      </c>
      <c r="H36" s="7" t="str">
        <f>IFERROR(VLOOKUP(TRIM(C36),[2]!Table_Query_from_BetcoViews[[AlternateID]:[ItemDescr2]],5,FALSE),F36)</f>
        <v>Nyloc Hex Nut, M8 Zinc</v>
      </c>
    </row>
    <row r="37" spans="2:8">
      <c r="B37" s="3">
        <v>60</v>
      </c>
      <c r="C37" s="3">
        <v>409147</v>
      </c>
      <c r="D37" s="7">
        <f>IF(ISNA(VLOOKUP(C37,[1]Sheet2!$F$2:$I$17496,4,FALSE))=TRUE,(C37),(LEFT(VLOOKUP(C37,[1]Sheet2!$F$2:$I$17496,4,FALSE),6)))</f>
        <v>409147</v>
      </c>
      <c r="F37" s="2" t="s">
        <v>27</v>
      </c>
      <c r="H37" s="7" t="str">
        <f>IFERROR(VLOOKUP(TRIM(C37),[2]!Table_Query_from_BetcoViews[[AlternateID]:[ItemDescr2]],5,FALSE),F37)</f>
        <v>WASHER</v>
      </c>
    </row>
    <row r="38" spans="2:8">
      <c r="B38" s="3">
        <v>61</v>
      </c>
      <c r="C38" s="3">
        <v>408861</v>
      </c>
      <c r="D38" s="7">
        <f>IF(ISNA(VLOOKUP(C38,[1]Sheet2!$F$2:$I$17496,4,FALSE))=TRUE,(C38),(LEFT(VLOOKUP(C38,[1]Sheet2!$F$2:$I$17496,4,FALSE),6)))</f>
        <v>408861</v>
      </c>
      <c r="F38" s="2" t="s">
        <v>26</v>
      </c>
      <c r="H38" s="7" t="str">
        <f>IFERROR(VLOOKUP(TRIM(C38),[2]!Table_Query_from_BetcoViews[[AlternateID]:[ItemDescr2]],5,FALSE),F38)</f>
        <v>SCREW</v>
      </c>
    </row>
    <row r="39" spans="2:8">
      <c r="B39" s="3">
        <v>62</v>
      </c>
      <c r="C39" s="3">
        <v>409082</v>
      </c>
      <c r="D39" s="7" t="str">
        <f>IF(ISNA(VLOOKUP(C39,[1]Sheet2!$F$2:$I$17496,4,FALSE))=TRUE,(C39),(LEFT(VLOOKUP(C39,[1]Sheet2!$F$2:$I$17496,4,FALSE),6)))</f>
        <v>E83550</v>
      </c>
      <c r="F39" s="2" t="s">
        <v>28</v>
      </c>
      <c r="H39" s="7" t="str">
        <f>IFERROR(VLOOKUP(TRIM(C39),[2]!Table_Query_from_BetcoViews[[AlternateID]:[ItemDescr2]],5,FALSE),F39)</f>
        <v>NyLoc Hex Nut, M6 Zinc</v>
      </c>
    </row>
    <row r="40" spans="2:8">
      <c r="B40" s="3">
        <v>63</v>
      </c>
      <c r="C40" s="3">
        <v>408718</v>
      </c>
      <c r="D40" s="7">
        <f>IF(ISNA(VLOOKUP(C40,[1]Sheet2!$F$2:$I$17496,4,FALSE))=TRUE,(C40),(LEFT(VLOOKUP(C40,[1]Sheet2!$F$2:$I$17496,4,FALSE),6)))</f>
        <v>408718</v>
      </c>
      <c r="F40" s="2" t="s">
        <v>26</v>
      </c>
      <c r="H40" s="7" t="str">
        <f>IFERROR(VLOOKUP(TRIM(C40),[2]!Table_Query_from_BetcoViews[[AlternateID]:[ItemDescr2]],5,FALSE),F40)</f>
        <v>SCREW</v>
      </c>
    </row>
    <row r="41" spans="2:8">
      <c r="B41" s="3">
        <v>64</v>
      </c>
      <c r="C41" s="3">
        <v>409196</v>
      </c>
      <c r="D41" s="7" t="str">
        <f>IF(ISNA(VLOOKUP(C41,[1]Sheet2!$F$2:$I$17496,4,FALSE))=TRUE,(C41),(LEFT(VLOOKUP(C41,[1]Sheet2!$F$2:$I$17496,4,FALSE),6)))</f>
        <v>E83948</v>
      </c>
      <c r="F41" s="2" t="s">
        <v>27</v>
      </c>
      <c r="H41" s="7" t="str">
        <f>IFERROR(VLOOKUP(TRIM(C41),[2]!Table_Query_from_BetcoViews[[AlternateID]:[ItemDescr2]],5,FALSE),F41)</f>
        <v>Lock Washer M10x18x2.2 Zinc</v>
      </c>
    </row>
    <row r="42" spans="2:8">
      <c r="B42" s="3">
        <v>65</v>
      </c>
      <c r="C42" s="3">
        <v>409191</v>
      </c>
      <c r="D42" s="7" t="str">
        <f>IF(ISNA(VLOOKUP(C42,[1]Sheet2!$F$2:$I$17496,4,FALSE))=TRUE,(C42),(LEFT(VLOOKUP(C42,[1]Sheet2!$F$2:$I$17496,4,FALSE),6)))</f>
        <v>E82773</v>
      </c>
      <c r="F42" s="2" t="s">
        <v>27</v>
      </c>
      <c r="H42" s="7" t="str">
        <f>IFERROR(VLOOKUP(TRIM(C42),[2]!Table_Query_from_BetcoViews[[AlternateID]:[ItemDescr2]],5,FALSE),F42)</f>
        <v>Flat Washer M10x21x2 Zinc</v>
      </c>
    </row>
    <row r="43" spans="2:8">
      <c r="B43" s="3">
        <v>66</v>
      </c>
      <c r="C43" s="3">
        <v>407665</v>
      </c>
      <c r="D43" s="7">
        <f>IF(ISNA(VLOOKUP(C43,[1]Sheet2!$F$2:$I$17496,4,FALSE))=TRUE,(C43),(LEFT(VLOOKUP(C43,[1]Sheet2!$F$2:$I$17496,4,FALSE),6)))</f>
        <v>407665</v>
      </c>
      <c r="F43" s="2" t="s">
        <v>26</v>
      </c>
      <c r="H43" s="7" t="str">
        <f>IFERROR(VLOOKUP(TRIM(C43),[2]!Table_Query_from_BetcoViews[[AlternateID]:[ItemDescr2]],5,FALSE),F43)</f>
        <v>SCREW</v>
      </c>
    </row>
    <row r="44" spans="2:8">
      <c r="B44" s="3">
        <v>67</v>
      </c>
      <c r="C44" s="3">
        <v>408670</v>
      </c>
      <c r="D44" s="7" t="str">
        <f>IF(ISNA(VLOOKUP(C44,[1]Sheet2!$F$2:$I$17496,4,FALSE))=TRUE,(C44),(LEFT(VLOOKUP(C44,[1]Sheet2!$F$2:$I$17496,4,FALSE),6)))</f>
        <v>E81917</v>
      </c>
      <c r="F44" s="2" t="s">
        <v>26</v>
      </c>
      <c r="H44" s="7" t="str">
        <f>IFERROR(VLOOKUP(TRIM(C44),[2]!Table_Query_from_BetcoViews[[AlternateID]:[ItemDescr2]],5,FALSE),F44)</f>
        <v>Hex Bolt M8x20 Zinc</v>
      </c>
    </row>
    <row r="45" spans="2:8">
      <c r="B45" s="3">
        <v>68</v>
      </c>
      <c r="C45" s="3">
        <v>409142</v>
      </c>
      <c r="D45" s="7" t="str">
        <f>IF(ISNA(VLOOKUP(C45,[1]Sheet2!$F$2:$I$17496,4,FALSE))=TRUE,(C45),(LEFT(VLOOKUP(C45,[1]Sheet2!$F$2:$I$17496,4,FALSE),6)))</f>
        <v>E88295</v>
      </c>
      <c r="F45" s="2" t="s">
        <v>27</v>
      </c>
      <c r="H45" s="7" t="str">
        <f>IFERROR(VLOOKUP(TRIM(C45),[2]!Table_Query_from_BetcoViews[[AlternateID]:[ItemDescr2]],5,FALSE),F45)</f>
        <v>Washer M4</v>
      </c>
    </row>
    <row r="46" spans="2:8">
      <c r="B46" s="3">
        <v>69</v>
      </c>
      <c r="C46" s="3">
        <v>408637</v>
      </c>
      <c r="D46" s="7">
        <f>IF(ISNA(VLOOKUP(C46,[1]Sheet2!$F$2:$I$17496,4,FALSE))=TRUE,(C46),(LEFT(VLOOKUP(C46,[1]Sheet2!$F$2:$I$17496,4,FALSE),6)))</f>
        <v>408637</v>
      </c>
      <c r="F46" s="2" t="s">
        <v>26</v>
      </c>
      <c r="H46" s="7" t="str">
        <f>IFERROR(VLOOKUP(TRIM(C46),[2]!Table_Query_from_BetcoViews[[AlternateID]:[ItemDescr2]],5,FALSE),F46)</f>
        <v>SCREW</v>
      </c>
    </row>
    <row r="47" spans="2:8">
      <c r="B47" s="3">
        <v>70</v>
      </c>
      <c r="C47" s="3">
        <v>409078</v>
      </c>
      <c r="D47" s="7" t="str">
        <f>IF(ISNA(VLOOKUP(C47,[1]Sheet2!$F$2:$I$17496,4,FALSE))=TRUE,(C47),(LEFT(VLOOKUP(C47,[1]Sheet2!$F$2:$I$17496,4,FALSE),6)))</f>
        <v>E83867</v>
      </c>
      <c r="F47" s="2" t="s">
        <v>28</v>
      </c>
      <c r="H47" s="7" t="str">
        <f>IFERROR(VLOOKUP(TRIM(C47),[2]!Table_Query_from_BetcoViews[[AlternateID]:[ItemDescr2]],5,FALSE),F47)</f>
        <v>Nyloc Hex Nut, M4x6 Zinc</v>
      </c>
    </row>
    <row r="48" spans="2:8">
      <c r="B48" s="3">
        <v>71</v>
      </c>
      <c r="C48" s="3">
        <v>409034</v>
      </c>
      <c r="D48" s="7">
        <f>IF(ISNA(VLOOKUP(C48,[1]Sheet2!$F$2:$I$17496,4,FALSE))=TRUE,(C48),(LEFT(VLOOKUP(C48,[1]Sheet2!$F$2:$I$17496,4,FALSE),6)))</f>
        <v>409034</v>
      </c>
      <c r="F48" s="2" t="s">
        <v>29</v>
      </c>
      <c r="H48" s="7" t="str">
        <f>IFERROR(VLOOKUP(TRIM(C48),[2]!Table_Query_from_BetcoViews[[AlternateID]:[ItemDescr2]],5,FALSE),F48)</f>
        <v>NUT</v>
      </c>
    </row>
    <row r="49" spans="2:8">
      <c r="B49" s="3">
        <v>72</v>
      </c>
      <c r="C49" s="3">
        <v>408681</v>
      </c>
      <c r="D49" s="7" t="str">
        <f>IF(ISNA(VLOOKUP(C49,[1]Sheet2!$F$2:$I$17496,4,FALSE))=TRUE,(C49),(LEFT(VLOOKUP(C49,[1]Sheet2!$F$2:$I$17496,4,FALSE),6)))</f>
        <v>E83827</v>
      </c>
      <c r="F49" s="2" t="s">
        <v>26</v>
      </c>
      <c r="H49" s="7" t="str">
        <f>IFERROR(VLOOKUP(TRIM(C49),[2]!Table_Query_from_BetcoViews[[AlternateID]:[ItemDescr2]],5,FALSE),F49)</f>
        <v>Hex Bolt M8x45 Zinc</v>
      </c>
    </row>
    <row r="50" spans="2:8">
      <c r="B50" s="3">
        <v>73</v>
      </c>
      <c r="C50" s="3">
        <v>409340</v>
      </c>
      <c r="D50" s="7" t="str">
        <f>IF(ISNA(VLOOKUP(C50,[1]Sheet2!$F$2:$I$17496,4,FALSE))=TRUE,(C50),(LEFT(VLOOKUP(C50,[1]Sheet2!$F$2:$I$17496,4,FALSE),6)))</f>
        <v>E83868</v>
      </c>
      <c r="F50" s="2" t="s">
        <v>27</v>
      </c>
      <c r="H50" s="7" t="str">
        <f>IFERROR(VLOOKUP(TRIM(C50),[2]!Table_Query_from_BetcoViews[[AlternateID]:[ItemDescr2]],5,FALSE),F50)</f>
        <v>External Serrated Lock Washer M8 Zinc</v>
      </c>
    </row>
    <row r="51" spans="2:8">
      <c r="B51" s="3">
        <v>74</v>
      </c>
      <c r="C51" s="3">
        <v>206726</v>
      </c>
      <c r="D51" s="7">
        <f>IF(ISNA(VLOOKUP(C51,[1]Sheet2!$F$2:$I$17496,4,FALSE))=TRUE,(C51),(LEFT(VLOOKUP(C51,[1]Sheet2!$F$2:$I$17496,4,FALSE),6)))</f>
        <v>206726</v>
      </c>
      <c r="F51" s="2" t="s">
        <v>30</v>
      </c>
      <c r="H51" s="7" t="str">
        <f>IFERROR(VLOOKUP(TRIM(C51),[2]!Table_Query_from_BetcoViews[[AlternateID]:[ItemDescr2]],5,FALSE),F51)</f>
        <v>CAM WHEEL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1"/>
  <sheetViews>
    <sheetView tabSelected="1" workbookViewId="0">
      <selection activeCell="E3" sqref="E3:E51"/>
    </sheetView>
  </sheetViews>
  <sheetFormatPr defaultRowHeight="13.5" customHeight="1"/>
  <cols>
    <col min="1" max="1" width="11.42578125" customWidth="1"/>
    <col min="2" max="4" width="12" style="6" customWidth="1"/>
    <col min="5" max="5" width="40.7109375" customWidth="1"/>
    <col min="6" max="256" width="12" customWidth="1"/>
  </cols>
  <sheetData>
    <row r="2" spans="2:5" ht="13.5" customHeight="1">
      <c r="B2" s="8" t="s">
        <v>32</v>
      </c>
      <c r="C2" s="8" t="s">
        <v>33</v>
      </c>
      <c r="D2" s="8" t="s">
        <v>31</v>
      </c>
      <c r="E2" s="9" t="s">
        <v>0</v>
      </c>
    </row>
    <row r="3" spans="2:5" ht="13.5" customHeight="1">
      <c r="B3" s="10" t="s">
        <v>1</v>
      </c>
      <c r="C3" s="11">
        <v>209909</v>
      </c>
      <c r="D3" s="10">
        <v>1</v>
      </c>
      <c r="E3" s="12" t="s">
        <v>2</v>
      </c>
    </row>
    <row r="4" spans="2:5" ht="13.5" customHeight="1">
      <c r="B4" s="10" t="s">
        <v>3</v>
      </c>
      <c r="C4" s="10" t="s">
        <v>34</v>
      </c>
      <c r="D4" s="10">
        <v>1</v>
      </c>
      <c r="E4" s="12" t="s">
        <v>65</v>
      </c>
    </row>
    <row r="5" spans="2:5" ht="13.5" customHeight="1">
      <c r="B5" s="10" t="s">
        <v>4</v>
      </c>
      <c r="C5" s="11">
        <v>206752</v>
      </c>
      <c r="D5" s="10">
        <v>1</v>
      </c>
      <c r="E5" s="12" t="s">
        <v>5</v>
      </c>
    </row>
    <row r="6" spans="2:5" ht="13.5" customHeight="1">
      <c r="B6" s="10" t="s">
        <v>6</v>
      </c>
      <c r="C6" s="10" t="s">
        <v>35</v>
      </c>
      <c r="D6" s="10">
        <v>1</v>
      </c>
      <c r="E6" s="12" t="s">
        <v>66</v>
      </c>
    </row>
    <row r="7" spans="2:5" ht="13.5" customHeight="1">
      <c r="B7" s="10" t="s">
        <v>8</v>
      </c>
      <c r="C7" s="10" t="s">
        <v>36</v>
      </c>
      <c r="D7" s="10">
        <v>1</v>
      </c>
      <c r="E7" s="12" t="s">
        <v>67</v>
      </c>
    </row>
    <row r="8" spans="2:5" ht="13.5" customHeight="1">
      <c r="B8" s="10" t="s">
        <v>10</v>
      </c>
      <c r="C8" s="10" t="s">
        <v>37</v>
      </c>
      <c r="D8" s="10">
        <v>1</v>
      </c>
      <c r="E8" s="12" t="s">
        <v>68</v>
      </c>
    </row>
    <row r="9" spans="2:5" ht="13.5" customHeight="1">
      <c r="B9" s="10" t="s">
        <v>12</v>
      </c>
      <c r="C9" s="10" t="s">
        <v>38</v>
      </c>
      <c r="D9" s="10">
        <v>1</v>
      </c>
      <c r="E9" s="12" t="s">
        <v>69</v>
      </c>
    </row>
    <row r="10" spans="2:5" ht="13.5" customHeight="1">
      <c r="B10" s="10" t="s">
        <v>14</v>
      </c>
      <c r="C10" s="10" t="s">
        <v>39</v>
      </c>
      <c r="D10" s="10">
        <v>1</v>
      </c>
      <c r="E10" s="12" t="s">
        <v>70</v>
      </c>
    </row>
    <row r="11" spans="2:5" ht="13.5" customHeight="1">
      <c r="B11" s="10" t="s">
        <v>15</v>
      </c>
      <c r="C11" s="11">
        <v>400791</v>
      </c>
      <c r="D11" s="10">
        <v>1</v>
      </c>
      <c r="E11" s="12" t="s">
        <v>5</v>
      </c>
    </row>
    <row r="12" spans="2:5" ht="13.5" customHeight="1">
      <c r="B12" s="10">
        <v>10</v>
      </c>
      <c r="C12" s="11">
        <v>206755</v>
      </c>
      <c r="D12" s="10">
        <v>1</v>
      </c>
      <c r="E12" s="12" t="s">
        <v>16</v>
      </c>
    </row>
    <row r="13" spans="2:5" ht="13.5" customHeight="1">
      <c r="B13" s="10">
        <v>11</v>
      </c>
      <c r="C13" s="10" t="s">
        <v>40</v>
      </c>
      <c r="D13" s="10">
        <v>1</v>
      </c>
      <c r="E13" s="12" t="s">
        <v>71</v>
      </c>
    </row>
    <row r="14" spans="2:5" ht="13.5" customHeight="1">
      <c r="B14" s="10">
        <v>12</v>
      </c>
      <c r="C14" s="11">
        <v>206766</v>
      </c>
      <c r="D14" s="10">
        <v>2</v>
      </c>
      <c r="E14" s="12" t="s">
        <v>18</v>
      </c>
    </row>
    <row r="15" spans="2:5" ht="13.5" customHeight="1">
      <c r="B15" s="10">
        <v>13</v>
      </c>
      <c r="C15" s="11">
        <v>400769</v>
      </c>
      <c r="D15" s="10">
        <v>1</v>
      </c>
      <c r="E15" s="12" t="s">
        <v>19</v>
      </c>
    </row>
    <row r="16" spans="2:5" ht="13.5" customHeight="1">
      <c r="B16" s="10">
        <v>14</v>
      </c>
      <c r="C16" s="10" t="s">
        <v>41</v>
      </c>
      <c r="D16" s="10">
        <v>1</v>
      </c>
      <c r="E16" s="12" t="s">
        <v>72</v>
      </c>
    </row>
    <row r="17" spans="2:5" ht="13.5" customHeight="1">
      <c r="B17" s="10">
        <v>15</v>
      </c>
      <c r="C17" s="10" t="s">
        <v>42</v>
      </c>
      <c r="D17" s="10">
        <v>1</v>
      </c>
      <c r="E17" s="12" t="s">
        <v>73</v>
      </c>
    </row>
    <row r="18" spans="2:5" ht="13.5" customHeight="1">
      <c r="B18" s="10">
        <v>16</v>
      </c>
      <c r="C18" s="11">
        <v>206674</v>
      </c>
      <c r="D18" s="10">
        <v>1</v>
      </c>
      <c r="E18" s="12" t="s">
        <v>19</v>
      </c>
    </row>
    <row r="19" spans="2:5" ht="13.5" customHeight="1">
      <c r="B19" s="10">
        <v>17</v>
      </c>
      <c r="C19" s="10" t="s">
        <v>43</v>
      </c>
      <c r="D19" s="10">
        <v>1</v>
      </c>
      <c r="E19" s="12" t="s">
        <v>74</v>
      </c>
    </row>
    <row r="20" spans="2:5" ht="13.5" customHeight="1">
      <c r="B20" s="10">
        <v>18</v>
      </c>
      <c r="C20" s="10" t="s">
        <v>44</v>
      </c>
      <c r="D20" s="10">
        <v>1</v>
      </c>
      <c r="E20" s="12" t="s">
        <v>75</v>
      </c>
    </row>
    <row r="21" spans="2:5" ht="13.5" customHeight="1">
      <c r="B21" s="10">
        <v>19</v>
      </c>
      <c r="C21" s="11">
        <v>206675</v>
      </c>
      <c r="D21" s="10">
        <v>1</v>
      </c>
      <c r="E21" s="12" t="s">
        <v>24</v>
      </c>
    </row>
    <row r="22" spans="2:5" ht="13.5" customHeight="1">
      <c r="B22" s="10">
        <v>20</v>
      </c>
      <c r="C22" s="11">
        <v>400770</v>
      </c>
      <c r="D22" s="10">
        <v>1</v>
      </c>
      <c r="E22" s="12" t="s">
        <v>5</v>
      </c>
    </row>
    <row r="23" spans="2:5" ht="13.5" customHeight="1">
      <c r="B23" s="10">
        <v>21</v>
      </c>
      <c r="C23" s="10" t="s">
        <v>45</v>
      </c>
      <c r="D23" s="10">
        <v>1</v>
      </c>
      <c r="E23" s="12" t="s">
        <v>76</v>
      </c>
    </row>
    <row r="24" spans="2:5" ht="13.5" customHeight="1">
      <c r="B24" s="10">
        <v>22</v>
      </c>
      <c r="C24" s="10" t="s">
        <v>46</v>
      </c>
      <c r="D24" s="10"/>
      <c r="E24" s="12" t="s">
        <v>77</v>
      </c>
    </row>
    <row r="25" spans="2:5" ht="13.5" customHeight="1">
      <c r="B25" s="10">
        <v>23</v>
      </c>
      <c r="C25" s="11" t="s">
        <v>47</v>
      </c>
      <c r="D25" s="10"/>
      <c r="E25" s="12" t="s">
        <v>78</v>
      </c>
    </row>
    <row r="26" spans="2:5" ht="13.5" customHeight="1">
      <c r="B26" s="10">
        <v>24</v>
      </c>
      <c r="C26" s="10" t="s">
        <v>48</v>
      </c>
      <c r="D26" s="10"/>
      <c r="E26" s="12" t="s">
        <v>79</v>
      </c>
    </row>
    <row r="27" spans="2:5" ht="13.5" customHeight="1">
      <c r="B27" s="10">
        <v>25</v>
      </c>
      <c r="C27" s="10" t="s">
        <v>49</v>
      </c>
      <c r="D27" s="10"/>
      <c r="E27" s="12" t="s">
        <v>80</v>
      </c>
    </row>
    <row r="28" spans="2:5" ht="13.5" customHeight="1">
      <c r="B28" s="10">
        <v>50</v>
      </c>
      <c r="C28" s="10" t="s">
        <v>50</v>
      </c>
      <c r="D28" s="10"/>
      <c r="E28" s="12" t="s">
        <v>81</v>
      </c>
    </row>
    <row r="29" spans="2:5" ht="13.5" customHeight="1">
      <c r="B29" s="10">
        <v>52</v>
      </c>
      <c r="C29" s="11">
        <v>408870</v>
      </c>
      <c r="D29" s="10"/>
      <c r="E29" s="12" t="s">
        <v>26</v>
      </c>
    </row>
    <row r="30" spans="2:5" ht="13.5" customHeight="1">
      <c r="B30" s="10">
        <v>53</v>
      </c>
      <c r="C30" s="10" t="s">
        <v>51</v>
      </c>
      <c r="D30" s="10"/>
      <c r="E30" s="12" t="s">
        <v>82</v>
      </c>
    </row>
    <row r="31" spans="2:5" ht="13.5" customHeight="1">
      <c r="B31" s="10">
        <v>54</v>
      </c>
      <c r="C31" s="10" t="s">
        <v>52</v>
      </c>
      <c r="D31" s="10"/>
      <c r="E31" s="12" t="s">
        <v>83</v>
      </c>
    </row>
    <row r="32" spans="2:5" ht="13.5" customHeight="1">
      <c r="B32" s="10">
        <v>55</v>
      </c>
      <c r="C32" s="10" t="s">
        <v>53</v>
      </c>
      <c r="D32" s="10"/>
      <c r="E32" s="12" t="s">
        <v>84</v>
      </c>
    </row>
    <row r="33" spans="2:5" ht="13.5" customHeight="1">
      <c r="B33" s="10">
        <v>56</v>
      </c>
      <c r="C33" s="10" t="s">
        <v>46</v>
      </c>
      <c r="D33" s="10"/>
      <c r="E33" s="12" t="s">
        <v>77</v>
      </c>
    </row>
    <row r="34" spans="2:5" ht="13.5" customHeight="1">
      <c r="B34" s="10">
        <v>57</v>
      </c>
      <c r="C34" s="10" t="s">
        <v>54</v>
      </c>
      <c r="D34" s="10"/>
      <c r="E34" s="12" t="s">
        <v>85</v>
      </c>
    </row>
    <row r="35" spans="2:5" ht="13.5" customHeight="1">
      <c r="B35" s="10">
        <v>58</v>
      </c>
      <c r="C35" s="10" t="s">
        <v>55</v>
      </c>
      <c r="D35" s="10"/>
      <c r="E35" s="12" t="s">
        <v>86</v>
      </c>
    </row>
    <row r="36" spans="2:5" ht="13.5" customHeight="1">
      <c r="B36" s="10">
        <v>59</v>
      </c>
      <c r="C36" s="10" t="s">
        <v>56</v>
      </c>
      <c r="D36" s="10"/>
      <c r="E36" s="12" t="s">
        <v>87</v>
      </c>
    </row>
    <row r="37" spans="2:5" ht="13.5" customHeight="1">
      <c r="B37" s="10">
        <v>60</v>
      </c>
      <c r="C37" s="11">
        <v>409147</v>
      </c>
      <c r="D37" s="10"/>
      <c r="E37" s="12" t="s">
        <v>27</v>
      </c>
    </row>
    <row r="38" spans="2:5" ht="13.5" customHeight="1">
      <c r="B38" s="10">
        <v>61</v>
      </c>
      <c r="C38" s="11">
        <v>408861</v>
      </c>
      <c r="D38" s="10"/>
      <c r="E38" s="12" t="s">
        <v>26</v>
      </c>
    </row>
    <row r="39" spans="2:5" ht="13.5" customHeight="1">
      <c r="B39" s="10">
        <v>62</v>
      </c>
      <c r="C39" s="10" t="s">
        <v>57</v>
      </c>
      <c r="D39" s="10"/>
      <c r="E39" s="12" t="s">
        <v>88</v>
      </c>
    </row>
    <row r="40" spans="2:5" ht="13.5" customHeight="1">
      <c r="B40" s="10">
        <v>63</v>
      </c>
      <c r="C40" s="11">
        <v>408718</v>
      </c>
      <c r="D40" s="10"/>
      <c r="E40" s="12" t="s">
        <v>26</v>
      </c>
    </row>
    <row r="41" spans="2:5" ht="13.5" customHeight="1">
      <c r="B41" s="10">
        <v>64</v>
      </c>
      <c r="C41" s="10" t="s">
        <v>58</v>
      </c>
      <c r="D41" s="10"/>
      <c r="E41" s="12" t="s">
        <v>89</v>
      </c>
    </row>
    <row r="42" spans="2:5" ht="13.5" customHeight="1">
      <c r="B42" s="10">
        <v>65</v>
      </c>
      <c r="C42" s="10" t="s">
        <v>59</v>
      </c>
      <c r="D42" s="10"/>
      <c r="E42" s="12" t="s">
        <v>90</v>
      </c>
    </row>
    <row r="43" spans="2:5" ht="13.5" customHeight="1">
      <c r="B43" s="10">
        <v>66</v>
      </c>
      <c r="C43" s="11">
        <v>407665</v>
      </c>
      <c r="D43" s="10"/>
      <c r="E43" s="12" t="s">
        <v>26</v>
      </c>
    </row>
    <row r="44" spans="2:5" ht="13.5" customHeight="1">
      <c r="B44" s="10">
        <v>67</v>
      </c>
      <c r="C44" s="10" t="s">
        <v>60</v>
      </c>
      <c r="D44" s="10"/>
      <c r="E44" s="12" t="s">
        <v>91</v>
      </c>
    </row>
    <row r="45" spans="2:5" ht="13.5" customHeight="1">
      <c r="B45" s="10">
        <v>68</v>
      </c>
      <c r="C45" s="10" t="s">
        <v>61</v>
      </c>
      <c r="D45" s="10"/>
      <c r="E45" s="12" t="s">
        <v>92</v>
      </c>
    </row>
    <row r="46" spans="2:5" ht="13.5" customHeight="1">
      <c r="B46" s="10">
        <v>69</v>
      </c>
      <c r="C46" s="11">
        <v>408637</v>
      </c>
      <c r="D46" s="10"/>
      <c r="E46" s="12" t="s">
        <v>26</v>
      </c>
    </row>
    <row r="47" spans="2:5" ht="13.5" customHeight="1">
      <c r="B47" s="10">
        <v>70</v>
      </c>
      <c r="C47" s="10" t="s">
        <v>62</v>
      </c>
      <c r="D47" s="10"/>
      <c r="E47" s="12" t="s">
        <v>93</v>
      </c>
    </row>
    <row r="48" spans="2:5" ht="13.5" customHeight="1">
      <c r="B48" s="10">
        <v>71</v>
      </c>
      <c r="C48" s="11">
        <v>409034</v>
      </c>
      <c r="D48" s="10"/>
      <c r="E48" s="12" t="s">
        <v>29</v>
      </c>
    </row>
    <row r="49" spans="2:5" ht="13.5" customHeight="1">
      <c r="B49" s="10">
        <v>72</v>
      </c>
      <c r="C49" s="10" t="s">
        <v>63</v>
      </c>
      <c r="D49" s="10"/>
      <c r="E49" s="12" t="s">
        <v>94</v>
      </c>
    </row>
    <row r="50" spans="2:5" ht="13.5" customHeight="1">
      <c r="B50" s="10">
        <v>73</v>
      </c>
      <c r="C50" s="10" t="s">
        <v>64</v>
      </c>
      <c r="D50" s="10"/>
      <c r="E50" s="12" t="s">
        <v>95</v>
      </c>
    </row>
    <row r="51" spans="2:5" ht="13.5" customHeight="1">
      <c r="B51" s="10">
        <v>74</v>
      </c>
      <c r="C51" s="11">
        <v>206726</v>
      </c>
      <c r="D51" s="10"/>
      <c r="E51" s="12" t="s">
        <v>30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6ACFD1-D131-41D4-B431-8A1B594FF421}"/>
</file>

<file path=customXml/itemProps2.xml><?xml version="1.0" encoding="utf-8"?>
<ds:datastoreItem xmlns:ds="http://schemas.openxmlformats.org/officeDocument/2006/customXml" ds:itemID="{1487A3E4-5E79-413F-99A3-90B274721DB0}"/>
</file>

<file path=customXml/itemProps3.xml><?xml version="1.0" encoding="utf-8"?>
<ds:datastoreItem xmlns:ds="http://schemas.openxmlformats.org/officeDocument/2006/customXml" ds:itemID="{714600A0-CEBA-48F3-854B-F44704D9E34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CRS28 65</vt:lpstr>
      <vt:lpstr>Sheet1</vt:lpstr>
      <vt:lpstr>'CRS28 65'!OLE_LINK1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2010-08-06T20:08:33Z</cp:lastPrinted>
  <dcterms:created xsi:type="dcterms:W3CDTF">2010-08-02T19:42:13Z</dcterms:created>
  <dcterms:modified xsi:type="dcterms:W3CDTF">2010-08-06T20:08:38Z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